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tarnmoorestate-my.sharepoint.com/personal/enquiries_tarnmoor_co_uk/Documents/Documents/Draughton Parish Council/Finance/Budgets/"/>
    </mc:Choice>
  </mc:AlternateContent>
  <xr:revisionPtr revIDLastSave="165" documentId="8_{ACB02AAF-EF0E-494D-B213-5E70173BDFF0}" xr6:coauthVersionLast="47" xr6:coauthVersionMax="47" xr10:uidLastSave="{50AB1BD4-DFB1-460C-BAE7-AB39CDD31232}"/>
  <bookViews>
    <workbookView xWindow="-23148" yWindow="-108" windowWidth="23256" windowHeight="12576" xr2:uid="{00000000-000D-0000-FFFF-FFFF00000000}"/>
  </bookViews>
  <sheets>
    <sheet name="Sheet1" sheetId="1" r:id="rId1"/>
  </sheets>
  <definedNames>
    <definedName name="OLE_LINK1" localSheetId="0">Sheet1!$A$1</definedName>
    <definedName name="_xlnm.Print_Area" localSheetId="0">Sheet1!$A$1:$F$47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E10" i="1"/>
  <c r="E38" i="1"/>
  <c r="E44" i="1" s="1"/>
  <c r="E46" i="1" s="1"/>
  <c r="E40" i="1"/>
  <c r="E45" i="1" s="1"/>
  <c r="B40" i="1"/>
  <c r="B10" i="1"/>
  <c r="B32" i="1"/>
  <c r="B35" i="1"/>
  <c r="A10" i="1"/>
  <c r="C10" i="1"/>
  <c r="C32" i="1"/>
  <c r="A32" i="1"/>
  <c r="C35" i="1"/>
  <c r="A35" i="1"/>
</calcChain>
</file>

<file path=xl/sharedStrings.xml><?xml version="1.0" encoding="utf-8"?>
<sst xmlns="http://schemas.openxmlformats.org/spreadsheetml/2006/main" count="72" uniqueCount="62">
  <si>
    <t>Receipts</t>
  </si>
  <si>
    <t>Precept (April)</t>
  </si>
  <si>
    <t>VAT repayment</t>
  </si>
  <si>
    <t>Electricity Rent</t>
  </si>
  <si>
    <t>Payments</t>
  </si>
  <si>
    <t>Insurance premium</t>
  </si>
  <si>
    <t>Clerk’s salary</t>
  </si>
  <si>
    <t>Hire of hall</t>
  </si>
  <si>
    <t>Outturn £</t>
  </si>
  <si>
    <t>Budget £</t>
  </si>
  <si>
    <t>Training</t>
  </si>
  <si>
    <t>Subscriptions</t>
  </si>
  <si>
    <t>Actual/Predicted £</t>
  </si>
  <si>
    <r>
      <t>Surplus</t>
    </r>
    <r>
      <rPr>
        <sz val="11"/>
        <color rgb="FFFF0000"/>
        <rFont val="Calibri"/>
        <family val="2"/>
        <scheme val="minor"/>
      </rPr>
      <t>/Deficit</t>
    </r>
    <r>
      <rPr>
        <sz val="11"/>
        <color theme="1"/>
        <rFont val="Calibri"/>
        <family val="2"/>
        <scheme val="minor"/>
      </rPr>
      <t xml:space="preserve"> for year</t>
    </r>
  </si>
  <si>
    <t>Grants/Donations</t>
  </si>
  <si>
    <t>Capital expenditure</t>
  </si>
  <si>
    <t>Election expenses</t>
  </si>
  <si>
    <t>Website</t>
  </si>
  <si>
    <t>Professional fees</t>
  </si>
  <si>
    <t>Admin/supplies</t>
  </si>
  <si>
    <t>Lights</t>
  </si>
  <si>
    <t>Verges</t>
  </si>
  <si>
    <t>Trees</t>
  </si>
  <si>
    <t>Computer</t>
  </si>
  <si>
    <t>Newsletter</t>
  </si>
  <si>
    <t>Other income</t>
  </si>
  <si>
    <t>Contribs/donations - other</t>
  </si>
  <si>
    <t>Maintenance - other</t>
  </si>
  <si>
    <t>Precept (September)</t>
  </si>
  <si>
    <t>Events/celebrations</t>
  </si>
  <si>
    <t xml:space="preserve">Village Green </t>
  </si>
  <si>
    <t xml:space="preserve"> </t>
  </si>
  <si>
    <r>
      <t>Increase/</t>
    </r>
    <r>
      <rPr>
        <i/>
        <sz val="11"/>
        <color rgb="FFFF0000"/>
        <rFont val="Calibri"/>
        <family val="2"/>
        <scheme val="minor"/>
      </rPr>
      <t xml:space="preserve">decrease </t>
    </r>
    <r>
      <rPr>
        <i/>
        <sz val="11"/>
        <rFont val="Calibri"/>
        <family val="2"/>
        <scheme val="minor"/>
      </rPr>
      <t>in precept</t>
    </r>
  </si>
  <si>
    <r>
      <t>Increase/</t>
    </r>
    <r>
      <rPr>
        <i/>
        <sz val="11"/>
        <color rgb="FFFF0000"/>
        <rFont val="Calibri"/>
        <family val="2"/>
        <scheme val="minor"/>
      </rPr>
      <t xml:space="preserve">decrease </t>
    </r>
    <r>
      <rPr>
        <i/>
        <sz val="11"/>
        <rFont val="Calibri"/>
        <family val="2"/>
        <scheme val="minor"/>
      </rPr>
      <t>in Band D</t>
    </r>
  </si>
  <si>
    <t>Tax base</t>
  </si>
  <si>
    <t>Band D charge</t>
  </si>
  <si>
    <t>Funding required</t>
  </si>
  <si>
    <t>Precept</t>
  </si>
  <si>
    <t>2023/24</t>
  </si>
  <si>
    <t>Projects</t>
  </si>
  <si>
    <t>Budget 2023/24</t>
  </si>
  <si>
    <t>Draughton Parish Council - Budget Statement 2024</t>
  </si>
  <si>
    <t>2022/2023</t>
  </si>
  <si>
    <t>2024/25</t>
  </si>
  <si>
    <t>Budget 2024/25</t>
  </si>
  <si>
    <t>Predicted: actual income will exceed budget because of VAT</t>
  </si>
  <si>
    <t>Predicted: includes work on woodland, as authorised by Cl</t>
  </si>
  <si>
    <t>Inc software subs</t>
  </si>
  <si>
    <t>As budgeted: for Xmas tree, add'l flags etc</t>
  </si>
  <si>
    <t>As budgeted: to inc costs of training for new clerk (CiLCA)</t>
  </si>
  <si>
    <t>Predicted &amp; budgeted: includes costs of weed treatment</t>
  </si>
  <si>
    <t>As budgeted: to inc costs of work on milestones by volunteers</t>
  </si>
  <si>
    <t>As budgeted: to inc matched funding for VH insulation grant</t>
  </si>
  <si>
    <t>As budgeted for purpose of precept</t>
  </si>
  <si>
    <t>NB: £5k exp anticipated from grant funds rec'd</t>
  </si>
  <si>
    <t xml:space="preserve">budget incs VAT on grant exp on projects </t>
  </si>
  <si>
    <t>As budgeted: to cover poss reqs for equipment upgrades</t>
  </si>
  <si>
    <t>and costs of new assets eg bins</t>
  </si>
  <si>
    <t xml:space="preserve">Actual: grant for LED lights + SPF for DAZ </t>
  </si>
  <si>
    <t>(50% DAZ grant for project exp 2024/25)</t>
  </si>
  <si>
    <t>claim for DAZ consultant costs paid in 2022/23;</t>
  </si>
  <si>
    <t>As budgeted: based on annual pay award rec'd by NALC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</si>
</sst>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1"/>
      <color theme="4"/>
      <name val="Calibri"/>
      <family val="2"/>
      <scheme val="minor"/>
    </font>
    <font>
      <sz val="14"/>
      <color theme="1"/>
      <name val="Times New Roman"/>
      <family val="1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33CC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Times New Roman"/>
      <family val="1"/>
    </font>
    <font>
      <i/>
      <sz val="8"/>
      <color theme="1"/>
      <name val="Calibri"/>
      <family val="2"/>
      <scheme val="minor"/>
    </font>
    <font>
      <i/>
      <sz val="8"/>
      <color theme="1"/>
      <name val="Calibri"/>
      <family val="2"/>
    </font>
    <font>
      <i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43" fontId="3" fillId="0" borderId="0" xfId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 indent="10"/>
    </xf>
    <xf numFmtId="0" fontId="6" fillId="0" borderId="0" xfId="0" applyFont="1" applyAlignment="1">
      <alignment horizontal="left" vertical="center" indent="10"/>
    </xf>
    <xf numFmtId="43" fontId="7" fillId="0" borderId="0" xfId="1" applyFont="1"/>
    <xf numFmtId="0" fontId="8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38" fontId="3" fillId="0" borderId="0" xfId="1" applyNumberFormat="1" applyFont="1"/>
    <xf numFmtId="38" fontId="3" fillId="0" borderId="0" xfId="0" applyNumberFormat="1" applyFont="1"/>
    <xf numFmtId="38" fontId="0" fillId="0" borderId="0" xfId="0" applyNumberFormat="1"/>
    <xf numFmtId="38" fontId="4" fillId="0" borderId="0" xfId="0" applyNumberFormat="1" applyFont="1"/>
    <xf numFmtId="0" fontId="0" fillId="0" borderId="0" xfId="0" applyAlignment="1">
      <alignment horizontal="center"/>
    </xf>
    <xf numFmtId="43" fontId="11" fillId="0" borderId="0" xfId="1" applyFont="1" applyAlignment="1">
      <alignment horizontal="center"/>
    </xf>
    <xf numFmtId="38" fontId="12" fillId="0" borderId="0" xfId="1" applyNumberFormat="1" applyFont="1" applyAlignment="1">
      <alignment horizontal="center"/>
    </xf>
    <xf numFmtId="43" fontId="12" fillId="0" borderId="0" xfId="1" applyFont="1" applyAlignment="1">
      <alignment horizontal="center"/>
    </xf>
    <xf numFmtId="0" fontId="13" fillId="0" borderId="0" xfId="0" applyFont="1"/>
    <xf numFmtId="38" fontId="3" fillId="0" borderId="2" xfId="1" applyNumberFormat="1" applyFont="1" applyBorder="1"/>
    <xf numFmtId="38" fontId="14" fillId="0" borderId="0" xfId="1" applyNumberFormat="1" applyFont="1" applyFill="1"/>
    <xf numFmtId="38" fontId="13" fillId="2" borderId="1" xfId="1" applyNumberFormat="1" applyFont="1" applyFill="1" applyBorder="1"/>
    <xf numFmtId="38" fontId="13" fillId="2" borderId="1" xfId="0" applyNumberFormat="1" applyFont="1" applyFill="1" applyBorder="1"/>
    <xf numFmtId="0" fontId="19" fillId="0" borderId="0" xfId="0" applyFont="1"/>
    <xf numFmtId="38" fontId="3" fillId="0" borderId="0" xfId="1" applyNumberFormat="1" applyFont="1" applyBorder="1"/>
    <xf numFmtId="38" fontId="13" fillId="2" borderId="3" xfId="1" applyNumberFormat="1" applyFont="1" applyFill="1" applyBorder="1"/>
    <xf numFmtId="43" fontId="12" fillId="4" borderId="0" xfId="1" applyFont="1" applyFill="1" applyAlignment="1">
      <alignment horizontal="center"/>
    </xf>
    <xf numFmtId="38" fontId="14" fillId="4" borderId="0" xfId="1" applyNumberFormat="1" applyFont="1" applyFill="1"/>
    <xf numFmtId="43" fontId="18" fillId="4" borderId="0" xfId="1" applyFont="1" applyFill="1" applyAlignment="1"/>
    <xf numFmtId="6" fontId="14" fillId="4" borderId="0" xfId="1" applyNumberFormat="1" applyFont="1" applyFill="1"/>
    <xf numFmtId="6" fontId="1" fillId="4" borderId="0" xfId="1" applyNumberFormat="1" applyFont="1" applyFill="1" applyAlignment="1"/>
    <xf numFmtId="8" fontId="14" fillId="4" borderId="0" xfId="1" applyNumberFormat="1" applyFont="1" applyFill="1"/>
    <xf numFmtId="7" fontId="1" fillId="4" borderId="0" xfId="1" applyNumberFormat="1" applyFont="1" applyFill="1" applyAlignment="1"/>
    <xf numFmtId="38" fontId="18" fillId="4" borderId="0" xfId="1" applyNumberFormat="1" applyFont="1" applyFill="1"/>
    <xf numFmtId="7" fontId="14" fillId="4" borderId="0" xfId="1" applyNumberFormat="1" applyFont="1" applyFill="1"/>
    <xf numFmtId="38" fontId="13" fillId="4" borderId="0" xfId="1" applyNumberFormat="1" applyFont="1" applyFill="1"/>
    <xf numFmtId="38" fontId="3" fillId="4" borderId="0" xfId="1" applyNumberFormat="1" applyFont="1" applyFill="1"/>
    <xf numFmtId="38" fontId="15" fillId="4" borderId="0" xfId="1" applyNumberFormat="1" applyFont="1" applyFill="1"/>
    <xf numFmtId="10" fontId="17" fillId="4" borderId="0" xfId="1" applyNumberFormat="1" applyFont="1" applyFill="1"/>
    <xf numFmtId="0" fontId="3" fillId="4" borderId="0" xfId="0" applyFont="1" applyFill="1"/>
    <xf numFmtId="43" fontId="3" fillId="4" borderId="0" xfId="1" applyFont="1" applyFill="1"/>
    <xf numFmtId="0" fontId="0" fillId="3" borderId="0" xfId="1" applyNumberFormat="1" applyFont="1" applyFill="1"/>
    <xf numFmtId="38" fontId="1" fillId="0" borderId="0" xfId="1" applyNumberFormat="1" applyFont="1"/>
    <xf numFmtId="43" fontId="10" fillId="0" borderId="0" xfId="1" applyFont="1"/>
    <xf numFmtId="0" fontId="20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43" fontId="21" fillId="0" borderId="0" xfId="1" applyFont="1"/>
    <xf numFmtId="0" fontId="2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8"/>
  <sheetViews>
    <sheetView tabSelected="1" topLeftCell="A26" zoomScaleNormal="100" workbookViewId="0">
      <selection activeCell="E43" sqref="E43"/>
    </sheetView>
  </sheetViews>
  <sheetFormatPr defaultColWidth="9.109375" defaultRowHeight="14.4" x14ac:dyDescent="0.3"/>
  <cols>
    <col min="1" max="1" width="15" style="1" customWidth="1"/>
    <col min="2" max="2" width="12" style="1" customWidth="1"/>
    <col min="3" max="3" width="18.88671875" style="1" customWidth="1"/>
    <col min="4" max="4" width="26.6640625" style="1" customWidth="1"/>
    <col min="5" max="5" width="13.109375" style="1" customWidth="1"/>
    <col min="6" max="6" width="3.44140625" style="1" customWidth="1"/>
    <col min="7" max="7" width="9.5546875" style="1" bestFit="1" customWidth="1"/>
    <col min="8" max="16384" width="9.109375" style="1"/>
  </cols>
  <sheetData>
    <row r="1" spans="1:18" x14ac:dyDescent="0.3">
      <c r="A1" s="27" t="s">
        <v>41</v>
      </c>
    </row>
    <row r="2" spans="1:18" x14ac:dyDescent="0.3">
      <c r="A2" s="18" t="s">
        <v>42</v>
      </c>
      <c r="B2" s="18" t="s">
        <v>38</v>
      </c>
      <c r="C2" s="18" t="s">
        <v>38</v>
      </c>
      <c r="E2" s="18" t="s">
        <v>43</v>
      </c>
    </row>
    <row r="3" spans="1:18" x14ac:dyDescent="0.3">
      <c r="A3" s="2" t="s">
        <v>8</v>
      </c>
      <c r="B3" s="2" t="s">
        <v>9</v>
      </c>
      <c r="C3" s="2" t="s">
        <v>12</v>
      </c>
      <c r="D3" s="3" t="s">
        <v>0</v>
      </c>
      <c r="E3" s="2" t="s">
        <v>9</v>
      </c>
    </row>
    <row r="4" spans="1:18" ht="15.6" x14ac:dyDescent="0.3">
      <c r="A4" s="14">
        <v>3917.5</v>
      </c>
      <c r="B4" s="15">
        <v>5004</v>
      </c>
      <c r="C4" s="14">
        <v>3917</v>
      </c>
      <c r="D4" s="1" t="s">
        <v>1</v>
      </c>
      <c r="E4" s="15"/>
      <c r="K4" s="5"/>
      <c r="L4" s="5"/>
      <c r="N4" s="5"/>
    </row>
    <row r="5" spans="1:18" ht="15.6" x14ac:dyDescent="0.3">
      <c r="A5" s="14">
        <v>3917.5</v>
      </c>
      <c r="B5" s="15">
        <v>5005</v>
      </c>
      <c r="C5" s="14">
        <v>3918</v>
      </c>
      <c r="D5" t="s">
        <v>28</v>
      </c>
      <c r="E5" s="15"/>
      <c r="K5" s="5"/>
      <c r="L5" s="5"/>
      <c r="N5" s="5"/>
    </row>
    <row r="6" spans="1:18" ht="15.6" x14ac:dyDescent="0.3">
      <c r="A6" s="14">
        <v>1685.29</v>
      </c>
      <c r="B6" s="15">
        <v>600</v>
      </c>
      <c r="C6" s="14">
        <v>1600</v>
      </c>
      <c r="D6" s="1" t="s">
        <v>2</v>
      </c>
      <c r="E6" s="46">
        <v>1000</v>
      </c>
      <c r="G6" s="49" t="s">
        <v>45</v>
      </c>
      <c r="K6" s="5"/>
      <c r="L6" s="5"/>
      <c r="N6" s="6"/>
    </row>
    <row r="7" spans="1:18" ht="15.6" x14ac:dyDescent="0.3">
      <c r="A7" s="14">
        <v>64.599999999999994</v>
      </c>
      <c r="B7" s="15">
        <v>70</v>
      </c>
      <c r="C7" s="14">
        <v>70</v>
      </c>
      <c r="D7" s="1" t="s">
        <v>3</v>
      </c>
      <c r="E7" s="46">
        <v>70</v>
      </c>
      <c r="H7" s="49" t="s">
        <v>60</v>
      </c>
      <c r="K7" s="5"/>
      <c r="R7" s="6"/>
    </row>
    <row r="8" spans="1:18" ht="15.6" x14ac:dyDescent="0.3">
      <c r="A8" s="14">
        <v>726.32</v>
      </c>
      <c r="B8" s="15">
        <v>0</v>
      </c>
      <c r="C8" s="14">
        <v>0</v>
      </c>
      <c r="D8" t="s">
        <v>25</v>
      </c>
      <c r="E8" s="1">
        <v>0</v>
      </c>
      <c r="H8" s="49" t="s">
        <v>55</v>
      </c>
      <c r="K8" s="7"/>
    </row>
    <row r="9" spans="1:18" ht="15.6" x14ac:dyDescent="0.3">
      <c r="A9" s="14">
        <v>700</v>
      </c>
      <c r="B9" s="16">
        <v>0</v>
      </c>
      <c r="C9" s="14">
        <v>12300</v>
      </c>
      <c r="D9" s="1" t="s">
        <v>14</v>
      </c>
      <c r="E9" s="1">
        <v>0</v>
      </c>
      <c r="G9" s="52" t="s">
        <v>58</v>
      </c>
      <c r="I9" s="49"/>
      <c r="K9" s="8"/>
    </row>
    <row r="10" spans="1:18" ht="15.6" x14ac:dyDescent="0.3">
      <c r="A10" s="25">
        <f>SUM(A4:A9)</f>
        <v>11011.210000000001</v>
      </c>
      <c r="B10" s="26">
        <f>SUM(B4:B9)</f>
        <v>10679</v>
      </c>
      <c r="C10" s="25">
        <f>SUM(C4:C9)</f>
        <v>21805</v>
      </c>
      <c r="D10" s="22"/>
      <c r="E10" s="25">
        <f>SUM(E4:E9)</f>
        <v>1070</v>
      </c>
      <c r="H10" s="49" t="s">
        <v>59</v>
      </c>
      <c r="K10" s="7"/>
    </row>
    <row r="11" spans="1:18" ht="15.6" x14ac:dyDescent="0.3">
      <c r="A11" s="15"/>
      <c r="B11" s="15"/>
      <c r="C11" s="15"/>
      <c r="K11" s="5"/>
      <c r="L11" s="5"/>
      <c r="N11" s="5"/>
    </row>
    <row r="12" spans="1:18" ht="15.6" x14ac:dyDescent="0.3">
      <c r="A12" s="15"/>
      <c r="B12" s="17"/>
      <c r="C12" s="15"/>
      <c r="D12" s="3" t="s">
        <v>4</v>
      </c>
      <c r="K12" s="5"/>
      <c r="L12" s="5"/>
      <c r="O12" s="5"/>
    </row>
    <row r="13" spans="1:18" ht="15.6" x14ac:dyDescent="0.3">
      <c r="A13" s="14">
        <v>206.09</v>
      </c>
      <c r="B13" s="15">
        <v>250</v>
      </c>
      <c r="C13" s="14">
        <v>206</v>
      </c>
      <c r="D13" s="1" t="s">
        <v>5</v>
      </c>
      <c r="E13" s="14">
        <v>250</v>
      </c>
      <c r="K13" s="5" t="s">
        <v>31</v>
      </c>
      <c r="L13" s="5"/>
      <c r="M13" s="5"/>
    </row>
    <row r="14" spans="1:18" x14ac:dyDescent="0.3">
      <c r="A14" s="14">
        <v>252.78</v>
      </c>
      <c r="B14" s="15">
        <v>500</v>
      </c>
      <c r="C14" s="14">
        <v>600</v>
      </c>
      <c r="D14" t="s">
        <v>20</v>
      </c>
      <c r="E14" s="14">
        <v>600</v>
      </c>
      <c r="G14" s="13"/>
      <c r="J14" s="48"/>
      <c r="K14" s="48"/>
      <c r="L14" s="13"/>
      <c r="M14" s="13"/>
      <c r="N14" s="13"/>
      <c r="P14" s="13"/>
    </row>
    <row r="15" spans="1:18" x14ac:dyDescent="0.3">
      <c r="A15" s="14">
        <v>102</v>
      </c>
      <c r="B15" s="15">
        <v>200</v>
      </c>
      <c r="C15" s="14">
        <v>0</v>
      </c>
      <c r="D15" t="s">
        <v>21</v>
      </c>
      <c r="E15" s="14">
        <v>100</v>
      </c>
      <c r="H15" s="13"/>
      <c r="J15" s="48"/>
      <c r="K15" s="48"/>
      <c r="L15" s="13"/>
      <c r="M15" s="13"/>
      <c r="N15" s="13"/>
      <c r="P15" s="13"/>
    </row>
    <row r="16" spans="1:18" x14ac:dyDescent="0.3">
      <c r="A16" s="14">
        <v>1380</v>
      </c>
      <c r="B16" s="16">
        <v>300</v>
      </c>
      <c r="C16" s="14">
        <v>1300</v>
      </c>
      <c r="D16" t="s">
        <v>22</v>
      </c>
      <c r="E16" s="14">
        <v>300</v>
      </c>
      <c r="G16" s="49" t="s">
        <v>46</v>
      </c>
      <c r="J16" s="48"/>
      <c r="K16" s="48"/>
      <c r="L16" s="13"/>
      <c r="M16" s="13"/>
      <c r="N16" s="13"/>
      <c r="P16" s="13"/>
    </row>
    <row r="17" spans="1:18" x14ac:dyDescent="0.3">
      <c r="A17" s="14">
        <v>0</v>
      </c>
      <c r="B17" s="15">
        <v>300</v>
      </c>
      <c r="C17" s="14">
        <v>100</v>
      </c>
      <c r="D17" t="s">
        <v>27</v>
      </c>
      <c r="E17" s="14">
        <v>150</v>
      </c>
      <c r="G17" s="49" t="s">
        <v>51</v>
      </c>
      <c r="J17" s="48"/>
      <c r="K17" s="48"/>
      <c r="L17" s="13"/>
      <c r="M17" s="48"/>
      <c r="N17" s="13"/>
      <c r="P17" s="13"/>
    </row>
    <row r="18" spans="1:18" ht="15.6" x14ac:dyDescent="0.3">
      <c r="A18" s="14">
        <v>1080</v>
      </c>
      <c r="B18" s="15">
        <v>1000</v>
      </c>
      <c r="C18" s="14">
        <v>1800</v>
      </c>
      <c r="D18" t="s">
        <v>30</v>
      </c>
      <c r="E18" s="14">
        <v>2000</v>
      </c>
      <c r="G18" s="50" t="s">
        <v>50</v>
      </c>
      <c r="J18" s="4"/>
      <c r="K18" s="5"/>
      <c r="L18" s="5"/>
      <c r="O18" s="5"/>
    </row>
    <row r="19" spans="1:18" ht="15.6" x14ac:dyDescent="0.3">
      <c r="A19" s="14">
        <v>306</v>
      </c>
      <c r="B19" s="15">
        <v>350</v>
      </c>
      <c r="C19" s="14">
        <v>500</v>
      </c>
      <c r="D19" s="1" t="s">
        <v>11</v>
      </c>
      <c r="E19" s="14">
        <v>500</v>
      </c>
      <c r="G19" s="49" t="s">
        <v>47</v>
      </c>
      <c r="K19" s="5"/>
      <c r="L19" s="5"/>
    </row>
    <row r="20" spans="1:18" ht="15.6" x14ac:dyDescent="0.3">
      <c r="A20" s="14">
        <v>0</v>
      </c>
      <c r="B20" s="15">
        <v>0</v>
      </c>
      <c r="C20" s="14">
        <v>0</v>
      </c>
      <c r="D20" t="s">
        <v>16</v>
      </c>
      <c r="E20" s="14">
        <v>0</v>
      </c>
      <c r="G20" s="12"/>
      <c r="K20" s="5"/>
      <c r="L20" s="5"/>
      <c r="N20" s="5"/>
    </row>
    <row r="21" spans="1:18" ht="15.6" x14ac:dyDescent="0.3">
      <c r="A21" s="14">
        <v>0</v>
      </c>
      <c r="B21" s="15">
        <v>0</v>
      </c>
      <c r="C21" s="14">
        <v>0</v>
      </c>
      <c r="D21" s="1" t="s">
        <v>18</v>
      </c>
      <c r="E21" s="14">
        <v>0</v>
      </c>
      <c r="K21" s="5"/>
      <c r="L21" s="5"/>
      <c r="M21" s="5"/>
    </row>
    <row r="22" spans="1:18" ht="15.6" x14ac:dyDescent="0.3">
      <c r="A22" s="14">
        <v>339.01</v>
      </c>
      <c r="B22" s="15">
        <v>200</v>
      </c>
      <c r="C22" s="14">
        <v>250</v>
      </c>
      <c r="D22" t="s">
        <v>19</v>
      </c>
      <c r="E22" s="14">
        <v>200</v>
      </c>
      <c r="G22" s="13"/>
      <c r="K22" s="5"/>
      <c r="L22" s="5"/>
    </row>
    <row r="23" spans="1:18" ht="15.6" x14ac:dyDescent="0.3">
      <c r="A23" s="14">
        <v>301.27999999999997</v>
      </c>
      <c r="B23" s="16">
        <v>325</v>
      </c>
      <c r="C23" s="14">
        <v>350</v>
      </c>
      <c r="D23" t="s">
        <v>24</v>
      </c>
      <c r="E23" s="14">
        <v>350</v>
      </c>
      <c r="F23" s="12"/>
      <c r="K23" s="5"/>
      <c r="L23" s="5"/>
      <c r="M23" s="5"/>
    </row>
    <row r="24" spans="1:18" ht="15.6" x14ac:dyDescent="0.3">
      <c r="A24" s="14">
        <v>225</v>
      </c>
      <c r="B24" s="15">
        <v>150</v>
      </c>
      <c r="C24" s="14">
        <v>100</v>
      </c>
      <c r="D24" t="s">
        <v>26</v>
      </c>
      <c r="E24" s="14">
        <v>500</v>
      </c>
      <c r="G24" s="49" t="s">
        <v>52</v>
      </c>
      <c r="K24" s="5"/>
      <c r="L24" s="5"/>
      <c r="M24" s="5"/>
    </row>
    <row r="25" spans="1:18" ht="15.6" x14ac:dyDescent="0.3">
      <c r="A25" s="14">
        <v>48.75</v>
      </c>
      <c r="B25" s="16">
        <v>500</v>
      </c>
      <c r="C25" s="14">
        <v>100</v>
      </c>
      <c r="D25" t="s">
        <v>29</v>
      </c>
      <c r="E25" s="14">
        <v>100</v>
      </c>
      <c r="G25" s="49" t="s">
        <v>48</v>
      </c>
      <c r="K25" s="5"/>
      <c r="L25" s="5"/>
      <c r="M25" s="5"/>
    </row>
    <row r="26" spans="1:18" ht="15.6" x14ac:dyDescent="0.3">
      <c r="A26" s="14">
        <v>327.3</v>
      </c>
      <c r="B26" s="15">
        <v>200</v>
      </c>
      <c r="C26" s="14">
        <v>200</v>
      </c>
      <c r="D26" s="1" t="s">
        <v>10</v>
      </c>
      <c r="E26" s="14">
        <v>500</v>
      </c>
      <c r="G26" s="49" t="s">
        <v>49</v>
      </c>
      <c r="K26" s="5"/>
      <c r="L26" s="5"/>
      <c r="O26" s="5"/>
    </row>
    <row r="27" spans="1:18" ht="15.6" x14ac:dyDescent="0.3">
      <c r="A27" s="14">
        <v>9024</v>
      </c>
      <c r="B27" s="15">
        <v>1000</v>
      </c>
      <c r="C27" s="14">
        <v>6000</v>
      </c>
      <c r="D27" t="s">
        <v>39</v>
      </c>
      <c r="E27" s="14">
        <v>500</v>
      </c>
      <c r="G27" s="49" t="s">
        <v>53</v>
      </c>
      <c r="K27" s="6"/>
      <c r="L27" s="5"/>
      <c r="N27" s="6"/>
    </row>
    <row r="28" spans="1:18" ht="15.6" x14ac:dyDescent="0.3">
      <c r="A28" s="14">
        <v>1064.3900000000001</v>
      </c>
      <c r="B28" s="16">
        <v>1000</v>
      </c>
      <c r="C28" s="14">
        <v>1000</v>
      </c>
      <c r="D28" t="s">
        <v>23</v>
      </c>
      <c r="E28" s="14">
        <v>1000</v>
      </c>
      <c r="G28" s="49"/>
      <c r="H28" s="49" t="s">
        <v>54</v>
      </c>
      <c r="K28" s="6"/>
      <c r="R28" s="6"/>
    </row>
    <row r="29" spans="1:18" ht="15.6" x14ac:dyDescent="0.3">
      <c r="A29" s="14">
        <v>2645.76</v>
      </c>
      <c r="B29" s="15">
        <v>2604</v>
      </c>
      <c r="C29" s="14">
        <v>2604</v>
      </c>
      <c r="D29" s="1" t="s">
        <v>6</v>
      </c>
      <c r="E29" s="14">
        <v>2835</v>
      </c>
      <c r="G29" s="49" t="s">
        <v>61</v>
      </c>
      <c r="K29" s="5"/>
    </row>
    <row r="30" spans="1:18" ht="15.6" x14ac:dyDescent="0.3">
      <c r="A30" s="14">
        <v>0</v>
      </c>
      <c r="B30" s="15">
        <v>200</v>
      </c>
      <c r="C30" s="14">
        <v>0</v>
      </c>
      <c r="D30" s="1" t="s">
        <v>17</v>
      </c>
      <c r="E30" s="14">
        <v>200</v>
      </c>
      <c r="G30"/>
      <c r="K30" s="7"/>
    </row>
    <row r="31" spans="1:18" ht="18" x14ac:dyDescent="0.3">
      <c r="A31" s="14">
        <v>140</v>
      </c>
      <c r="B31" s="15">
        <v>100</v>
      </c>
      <c r="C31" s="14">
        <v>100</v>
      </c>
      <c r="D31" s="1" t="s">
        <v>7</v>
      </c>
      <c r="E31" s="14">
        <v>150</v>
      </c>
      <c r="G31" s="13"/>
      <c r="K31" s="5"/>
      <c r="M31" s="10"/>
      <c r="P31" s="6"/>
    </row>
    <row r="32" spans="1:18" x14ac:dyDescent="0.3">
      <c r="A32" s="25">
        <f>SUM(A13:A31)</f>
        <v>17442.36</v>
      </c>
      <c r="B32" s="26">
        <f>SUM(B13:B31)</f>
        <v>9179</v>
      </c>
      <c r="C32" s="25">
        <f>SUM(C13:C31)</f>
        <v>15210</v>
      </c>
      <c r="D32" s="22"/>
      <c r="E32" s="26">
        <f>SUM(E13:E31)</f>
        <v>10235</v>
      </c>
    </row>
    <row r="33" spans="1:8" x14ac:dyDescent="0.3">
      <c r="A33" s="15"/>
      <c r="B33" s="15"/>
      <c r="C33" s="15"/>
      <c r="E33" s="15"/>
    </row>
    <row r="34" spans="1:8" x14ac:dyDescent="0.3">
      <c r="A34" s="14">
        <v>1143.8</v>
      </c>
      <c r="B34" s="23">
        <v>1500</v>
      </c>
      <c r="C34" s="14">
        <v>850</v>
      </c>
      <c r="D34" s="4" t="s">
        <v>15</v>
      </c>
      <c r="E34" s="28">
        <v>1500</v>
      </c>
      <c r="F34" s="4"/>
      <c r="G34" s="49" t="s">
        <v>56</v>
      </c>
      <c r="H34" s="4"/>
    </row>
    <row r="35" spans="1:8" ht="15" thickBot="1" x14ac:dyDescent="0.35">
      <c r="A35" s="29">
        <f>+A10-A32-A34</f>
        <v>-7574.95</v>
      </c>
      <c r="B35" s="29">
        <f>B10-(B32+B34)</f>
        <v>0</v>
      </c>
      <c r="C35" s="29">
        <f>C10-(C32+C34)</f>
        <v>5745</v>
      </c>
      <c r="D35" s="45" t="s">
        <v>13</v>
      </c>
      <c r="E35" s="24"/>
      <c r="F35" s="4"/>
      <c r="G35" s="47"/>
      <c r="H35" s="51" t="s">
        <v>57</v>
      </c>
    </row>
    <row r="36" spans="1:8" x14ac:dyDescent="0.3">
      <c r="A36" s="24"/>
      <c r="B36" s="24"/>
      <c r="C36" s="24"/>
      <c r="D36" s="24"/>
      <c r="E36" s="24"/>
      <c r="F36" s="4"/>
      <c r="G36" s="4"/>
      <c r="H36" s="4"/>
    </row>
    <row r="37" spans="1:8" x14ac:dyDescent="0.3">
      <c r="A37" s="24"/>
      <c r="B37" s="37" t="s">
        <v>40</v>
      </c>
      <c r="C37" s="31"/>
      <c r="D37" s="31"/>
      <c r="E37" s="37" t="s">
        <v>44</v>
      </c>
      <c r="F37" s="44"/>
      <c r="G37" s="4"/>
      <c r="H37" s="4"/>
    </row>
    <row r="38" spans="1:8" x14ac:dyDescent="0.3">
      <c r="A38" s="21" t="s">
        <v>31</v>
      </c>
      <c r="B38" s="30" t="s">
        <v>31</v>
      </c>
      <c r="C38" s="31"/>
      <c r="D38" s="32" t="s">
        <v>36</v>
      </c>
      <c r="E38" s="33">
        <f>+(E10-E32-E34)*-1</f>
        <v>10665</v>
      </c>
      <c r="F38" s="44"/>
      <c r="G38" s="12" t="s">
        <v>31</v>
      </c>
    </row>
    <row r="39" spans="1:8" x14ac:dyDescent="0.3">
      <c r="A39" s="21"/>
      <c r="B39" s="30"/>
      <c r="C39" s="31"/>
      <c r="D39" s="32"/>
      <c r="E39" s="31"/>
      <c r="F39" s="44"/>
      <c r="G39" s="12"/>
    </row>
    <row r="40" spans="1:8" x14ac:dyDescent="0.3">
      <c r="A40" s="21"/>
      <c r="B40" s="34">
        <f>+B4+B5</f>
        <v>10009</v>
      </c>
      <c r="C40" s="31"/>
      <c r="D40" s="32" t="s">
        <v>37</v>
      </c>
      <c r="E40" s="33">
        <f>+E38</f>
        <v>10665</v>
      </c>
      <c r="F40" s="44"/>
      <c r="G40" s="12"/>
    </row>
    <row r="41" spans="1:8" x14ac:dyDescent="0.3">
      <c r="A41" s="21"/>
      <c r="B41" s="31"/>
      <c r="C41" s="31"/>
      <c r="D41" s="32"/>
      <c r="E41" s="31"/>
      <c r="F41" s="44"/>
      <c r="G41" s="12"/>
    </row>
    <row r="42" spans="1:8" x14ac:dyDescent="0.3">
      <c r="A42" s="21"/>
      <c r="B42" s="35">
        <v>132.49</v>
      </c>
      <c r="C42" s="31"/>
      <c r="D42" s="32" t="s">
        <v>34</v>
      </c>
      <c r="E42" s="35">
        <v>80.36</v>
      </c>
      <c r="F42" s="44"/>
      <c r="G42" s="12"/>
    </row>
    <row r="43" spans="1:8" x14ac:dyDescent="0.3">
      <c r="A43" s="19"/>
      <c r="B43" s="31"/>
      <c r="C43" s="31"/>
      <c r="D43" s="31"/>
      <c r="E43" s="31"/>
      <c r="F43" s="44"/>
      <c r="G43" s="12"/>
    </row>
    <row r="44" spans="1:8" x14ac:dyDescent="0.3">
      <c r="A44" s="9"/>
      <c r="B44" s="36">
        <v>108.16</v>
      </c>
      <c r="C44" s="31"/>
      <c r="D44" s="37" t="s">
        <v>35</v>
      </c>
      <c r="E44" s="38">
        <f>+E38/E42</f>
        <v>132.715281234445</v>
      </c>
      <c r="F44" s="44"/>
      <c r="G44" s="12" t="s">
        <v>31</v>
      </c>
    </row>
    <row r="45" spans="1:8" x14ac:dyDescent="0.3">
      <c r="A45" s="20" t="s">
        <v>31</v>
      </c>
      <c r="B45" s="39" t="s">
        <v>31</v>
      </c>
      <c r="C45" s="40"/>
      <c r="D45" s="41" t="s">
        <v>32</v>
      </c>
      <c r="E45" s="42">
        <f>+E40/B40-1</f>
        <v>6.5541013088220579E-2</v>
      </c>
      <c r="F45" s="44"/>
      <c r="G45" s="12" t="s">
        <v>31</v>
      </c>
      <c r="H45" s="4"/>
    </row>
    <row r="46" spans="1:8" x14ac:dyDescent="0.3">
      <c r="B46" s="43"/>
      <c r="C46" s="43"/>
      <c r="D46" s="41" t="s">
        <v>33</v>
      </c>
      <c r="E46" s="42">
        <f>+E44/B44-1</f>
        <v>0.22702737827704333</v>
      </c>
      <c r="F46" s="43"/>
    </row>
    <row r="47" spans="1:8" x14ac:dyDescent="0.3">
      <c r="E47" s="11"/>
    </row>
    <row r="48" spans="1:8" x14ac:dyDescent="0.3">
      <c r="D48" t="s">
        <v>31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Sheet1!OLE_LINK1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 Draughton</dc:creator>
  <cp:lastModifiedBy>Enquiries</cp:lastModifiedBy>
  <cp:lastPrinted>2023-02-06T09:27:07Z</cp:lastPrinted>
  <dcterms:created xsi:type="dcterms:W3CDTF">2015-03-28T13:05:37Z</dcterms:created>
  <dcterms:modified xsi:type="dcterms:W3CDTF">2023-11-15T07:52:33Z</dcterms:modified>
</cp:coreProperties>
</file>