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udgets/"/>
    </mc:Choice>
  </mc:AlternateContent>
  <xr:revisionPtr revIDLastSave="0" documentId="8_{515616BF-0E0B-4B02-B356-2E3F348781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0" i="1"/>
  <c r="E38" i="1"/>
  <c r="E40" i="1"/>
  <c r="B40" i="1"/>
  <c r="E45" i="1"/>
  <c r="B10" i="1"/>
  <c r="B32" i="1"/>
  <c r="B35" i="1"/>
  <c r="E44" i="1"/>
  <c r="E46" i="1"/>
  <c r="A10" i="1"/>
  <c r="C10" i="1"/>
  <c r="C32" i="1"/>
  <c r="A32" i="1"/>
  <c r="C35" i="1"/>
  <c r="A35" i="1"/>
</calcChain>
</file>

<file path=xl/sharedStrings.xml><?xml version="1.0" encoding="utf-8"?>
<sst xmlns="http://schemas.openxmlformats.org/spreadsheetml/2006/main" count="65" uniqueCount="54">
  <si>
    <t>Receipts</t>
  </si>
  <si>
    <t>Precept (April)</t>
  </si>
  <si>
    <t>VAT repayment</t>
  </si>
  <si>
    <t>Electricity Rent</t>
  </si>
  <si>
    <t>Payments</t>
  </si>
  <si>
    <t>Insurance premium</t>
  </si>
  <si>
    <t>Village Hall donation</t>
  </si>
  <si>
    <t>Clerk’s salary</t>
  </si>
  <si>
    <t>Hire of hall</t>
  </si>
  <si>
    <t>Outturn £</t>
  </si>
  <si>
    <t>Budget £</t>
  </si>
  <si>
    <t>Training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</si>
  <si>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</si>
  <si>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</si>
  <si>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</si>
  <si>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Grants/Donations</t>
  </si>
  <si>
    <t>Capital expenditure</t>
  </si>
  <si>
    <t>Election expenses</t>
  </si>
  <si>
    <t>Website</t>
  </si>
  <si>
    <t>Professional fees</t>
  </si>
  <si>
    <t>Admin/supplies</t>
  </si>
  <si>
    <t>Inc services, stationery + grit supplies</t>
  </si>
  <si>
    <t>Lights</t>
  </si>
  <si>
    <t>Verges</t>
  </si>
  <si>
    <t>Trees</t>
  </si>
  <si>
    <t>Computer</t>
  </si>
  <si>
    <t>Newsletter</t>
  </si>
  <si>
    <t>Other income</t>
  </si>
  <si>
    <t>Contribs/donations - other</t>
  </si>
  <si>
    <t>Maintenance - other</t>
  </si>
  <si>
    <t>2021/22</t>
  </si>
  <si>
    <t>Precept (September)</t>
  </si>
  <si>
    <t>Events/celebrations</t>
  </si>
  <si>
    <t>Draughton Parish Council - Budget Statement 2022</t>
  </si>
  <si>
    <t>2020/2021</t>
  </si>
  <si>
    <t>2022/23</t>
  </si>
  <si>
    <t xml:space="preserve">Village Green </t>
  </si>
  <si>
    <t>Xmas tree</t>
  </si>
  <si>
    <t>Inc m'ance by NYCC</t>
  </si>
  <si>
    <t>Kiosk, benches, bus stop</t>
  </si>
  <si>
    <t>CAB, Selrap</t>
  </si>
  <si>
    <t>Platinum Jubilee</t>
  </si>
  <si>
    <t>6 diarised mtgs, plus contingency for extraordinary x2</t>
  </si>
  <si>
    <t>Budget for Clerk’s salary inc rec'd salary award (1.75%) - Scales by NALC/Society of Local Council Clerks</t>
  </si>
  <si>
    <t>Contingency for new mower</t>
  </si>
  <si>
    <t xml:space="preserve"> </t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</si>
  <si>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precept</t>
    </r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</si>
  <si>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Band D</t>
    </r>
  </si>
  <si>
    <t>Tax base</t>
  </si>
  <si>
    <t>Band D charge</t>
  </si>
  <si>
    <t>Funding required</t>
  </si>
  <si>
    <t>Precept</t>
  </si>
  <si>
    <t>Budget 2021/22</t>
  </si>
  <si>
    <t>Budget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</si>
</sst>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4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/>
    <xf numFmtId="0" fontId="10" fillId="0" borderId="0" xfId="0" applyFont="1"/>
    <xf numFmtId="0" fontId="11" fillId="0" borderId="0" xfId="0" applyFont="1"/>
    <xf numFmtId="38" fontId="3" fillId="0" borderId="0" xfId="1" applyNumberFormat="1" applyFont="1"/>
    <xf numFmtId="38" fontId="3" fillId="0" borderId="0" xfId="0" applyNumberFormat="1" applyFont="1"/>
    <xf numFmtId="38" fontId="0" fillId="0" borderId="0" xfId="0" applyNumberFormat="1" applyFont="1"/>
    <xf numFmtId="38" fontId="4" fillId="0" borderId="0" xfId="0" applyNumberFormat="1" applyFont="1"/>
    <xf numFmtId="0" fontId="0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38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14" fillId="0" borderId="0" xfId="0" applyFont="1"/>
    <xf numFmtId="38" fontId="3" fillId="0" borderId="2" xfId="1" applyNumberFormat="1" applyFont="1" applyBorder="1"/>
    <xf numFmtId="38" fontId="15" fillId="0" borderId="0" xfId="1" applyNumberFormat="1" applyFont="1" applyFill="1"/>
    <xf numFmtId="38" fontId="14" fillId="2" borderId="1" xfId="1" applyNumberFormat="1" applyFont="1" applyFill="1" applyBorder="1"/>
    <xf numFmtId="38" fontId="14" fillId="2" borderId="1" xfId="0" applyNumberFormat="1" applyFont="1" applyFill="1" applyBorder="1"/>
    <xf numFmtId="0" fontId="20" fillId="0" borderId="0" xfId="0" applyFont="1"/>
    <xf numFmtId="38" fontId="3" fillId="0" borderId="0" xfId="1" applyNumberFormat="1" applyFont="1" applyBorder="1"/>
    <xf numFmtId="38" fontId="14" fillId="2" borderId="3" xfId="1" applyNumberFormat="1" applyFont="1" applyFill="1" applyBorder="1"/>
    <xf numFmtId="43" fontId="13" fillId="4" borderId="0" xfId="1" applyFont="1" applyFill="1" applyAlignment="1">
      <alignment horizontal="center"/>
    </xf>
    <xf numFmtId="38" fontId="15" fillId="4" borderId="0" xfId="1" applyNumberFormat="1" applyFont="1" applyFill="1"/>
    <xf numFmtId="43" fontId="19" fillId="4" borderId="0" xfId="1" applyFont="1" applyFill="1" applyAlignment="1"/>
    <xf numFmtId="6" fontId="15" fillId="4" borderId="0" xfId="1" applyNumberFormat="1" applyFont="1" applyFill="1"/>
    <xf numFmtId="6" fontId="1" fillId="4" borderId="0" xfId="1" applyNumberFormat="1" applyFont="1" applyFill="1" applyAlignment="1"/>
    <xf numFmtId="8" fontId="15" fillId="4" borderId="0" xfId="1" applyNumberFormat="1" applyFont="1" applyFill="1"/>
    <xf numFmtId="7" fontId="1" fillId="4" borderId="0" xfId="1" applyNumberFormat="1" applyFont="1" applyFill="1" applyAlignment="1"/>
    <xf numFmtId="38" fontId="19" fillId="4" borderId="0" xfId="1" applyNumberFormat="1" applyFont="1" applyFill="1"/>
    <xf numFmtId="7" fontId="15" fillId="4" borderId="0" xfId="1" applyNumberFormat="1" applyFont="1" applyFill="1"/>
    <xf numFmtId="38" fontId="14" fillId="4" borderId="0" xfId="1" applyNumberFormat="1" applyFont="1" applyFill="1"/>
    <xf numFmtId="38" fontId="3" fillId="4" borderId="0" xfId="1" applyNumberFormat="1" applyFont="1" applyFill="1"/>
    <xf numFmtId="38" fontId="16" fillId="4" borderId="0" xfId="1" applyNumberFormat="1" applyFont="1" applyFill="1"/>
    <xf numFmtId="10" fontId="18" fillId="4" borderId="0" xfId="1" applyNumberFormat="1" applyFont="1" applyFill="1"/>
    <xf numFmtId="0" fontId="3" fillId="4" borderId="0" xfId="0" applyFont="1" applyFill="1"/>
    <xf numFmtId="43" fontId="3" fillId="4" borderId="0" xfId="1" applyFont="1" applyFill="1"/>
    <xf numFmtId="0" fontId="0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zoomScaleNormal="100" workbookViewId="0">
      <selection activeCell="E35" sqref="E35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6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29" t="s">
        <v>33</v>
      </c>
    </row>
    <row r="2" spans="1:18" x14ac:dyDescent="0.25">
      <c r="A2" s="20" t="s">
        <v>34</v>
      </c>
      <c r="B2" s="20" t="s">
        <v>30</v>
      </c>
      <c r="C2" s="20" t="s">
        <v>30</v>
      </c>
      <c r="E2" s="20" t="s">
        <v>35</v>
      </c>
    </row>
    <row r="3" spans="1:18" x14ac:dyDescent="0.25">
      <c r="A3" s="2" t="s">
        <v>9</v>
      </c>
      <c r="B3" s="2" t="s">
        <v>10</v>
      </c>
      <c r="C3" s="2" t="s">
        <v>13</v>
      </c>
      <c r="D3" s="3" t="s">
        <v>0</v>
      </c>
      <c r="E3" s="2" t="s">
        <v>10</v>
      </c>
    </row>
    <row r="4" spans="1:18" ht="15.75" x14ac:dyDescent="0.25">
      <c r="A4" s="16">
        <v>3375.5</v>
      </c>
      <c r="B4" s="17">
        <v>3407</v>
      </c>
      <c r="C4" s="16">
        <v>3407</v>
      </c>
      <c r="D4" s="1" t="s">
        <v>1</v>
      </c>
      <c r="E4" s="17"/>
      <c r="K4" s="5"/>
      <c r="L4" s="5"/>
      <c r="N4" s="5"/>
    </row>
    <row r="5" spans="1:18" ht="15.75" x14ac:dyDescent="0.25">
      <c r="A5" s="16">
        <v>3375.5</v>
      </c>
      <c r="B5" s="17">
        <v>3408</v>
      </c>
      <c r="C5" s="16">
        <v>3407</v>
      </c>
      <c r="D5" s="13" t="s">
        <v>31</v>
      </c>
      <c r="E5" s="17"/>
      <c r="K5" s="5"/>
      <c r="L5" s="5"/>
      <c r="N5" s="5"/>
    </row>
    <row r="6" spans="1:18" ht="15.75" x14ac:dyDescent="0.25">
      <c r="A6" s="16">
        <v>172.83</v>
      </c>
      <c r="B6" s="17">
        <v>200</v>
      </c>
      <c r="C6" s="16">
        <v>700</v>
      </c>
      <c r="D6" s="1" t="s">
        <v>2</v>
      </c>
      <c r="E6" s="1">
        <v>500</v>
      </c>
      <c r="K6" s="5"/>
      <c r="L6" s="5"/>
      <c r="N6" s="6"/>
    </row>
    <row r="7" spans="1:18" ht="15.75" x14ac:dyDescent="0.25">
      <c r="A7" s="16">
        <v>64.599999999999994</v>
      </c>
      <c r="B7" s="17">
        <v>70</v>
      </c>
      <c r="C7" s="16">
        <v>70</v>
      </c>
      <c r="D7" s="1" t="s">
        <v>3</v>
      </c>
      <c r="E7" s="1">
        <v>70</v>
      </c>
      <c r="K7" s="5"/>
      <c r="R7" s="6"/>
    </row>
    <row r="8" spans="1:18" ht="15.75" x14ac:dyDescent="0.25">
      <c r="A8" s="16">
        <v>0</v>
      </c>
      <c r="B8" s="17">
        <v>0</v>
      </c>
      <c r="C8" s="16">
        <v>0</v>
      </c>
      <c r="D8" s="13" t="s">
        <v>27</v>
      </c>
      <c r="E8" s="1">
        <v>0</v>
      </c>
      <c r="K8" s="7"/>
    </row>
    <row r="9" spans="1:18" ht="15.75" x14ac:dyDescent="0.25">
      <c r="A9" s="16">
        <v>575</v>
      </c>
      <c r="B9" s="18">
        <v>0</v>
      </c>
      <c r="C9" s="16">
        <v>0</v>
      </c>
      <c r="D9" s="1" t="s">
        <v>15</v>
      </c>
      <c r="E9" s="1">
        <v>0</v>
      </c>
      <c r="G9" s="8"/>
      <c r="K9" s="9"/>
    </row>
    <row r="10" spans="1:18" ht="15.75" x14ac:dyDescent="0.25">
      <c r="A10" s="27">
        <f>SUM(A4:A9)</f>
        <v>7563.43</v>
      </c>
      <c r="B10" s="28">
        <f>SUM(B4:B9)</f>
        <v>7085</v>
      </c>
      <c r="C10" s="27">
        <f>SUM(C4:C9)</f>
        <v>7584</v>
      </c>
      <c r="D10" s="24"/>
      <c r="E10" s="27">
        <f>SUM(E4:E9)</f>
        <v>570</v>
      </c>
      <c r="K10" s="7"/>
    </row>
    <row r="11" spans="1:18" ht="15.75" x14ac:dyDescent="0.25">
      <c r="A11" s="17"/>
      <c r="B11" s="17"/>
      <c r="C11" s="17"/>
      <c r="K11" s="5"/>
      <c r="L11" s="5"/>
      <c r="N11" s="5"/>
    </row>
    <row r="12" spans="1:18" ht="15.75" x14ac:dyDescent="0.25">
      <c r="A12" s="17"/>
      <c r="B12" s="19"/>
      <c r="C12" s="17"/>
      <c r="D12" s="3" t="s">
        <v>4</v>
      </c>
      <c r="K12" s="5"/>
      <c r="L12" s="5"/>
      <c r="O12" s="5"/>
    </row>
    <row r="13" spans="1:18" ht="15.75" x14ac:dyDescent="0.25">
      <c r="A13" s="16">
        <v>206.09</v>
      </c>
      <c r="B13" s="17">
        <v>250</v>
      </c>
      <c r="C13" s="16">
        <v>206</v>
      </c>
      <c r="D13" s="1" t="s">
        <v>5</v>
      </c>
      <c r="E13" s="16">
        <v>250</v>
      </c>
      <c r="K13" s="5" t="s">
        <v>45</v>
      </c>
      <c r="L13" s="5"/>
      <c r="M13" s="5"/>
    </row>
    <row r="14" spans="1:18" ht="15.75" x14ac:dyDescent="0.25">
      <c r="A14" s="16">
        <v>336.61</v>
      </c>
      <c r="B14" s="17">
        <v>350</v>
      </c>
      <c r="C14" s="16">
        <v>1457.12</v>
      </c>
      <c r="D14" s="13" t="s">
        <v>22</v>
      </c>
      <c r="E14" s="16">
        <v>300</v>
      </c>
      <c r="G14" s="15" t="s">
        <v>38</v>
      </c>
      <c r="J14" s="13" t="s">
        <v>45</v>
      </c>
      <c r="K14" s="5"/>
      <c r="L14" s="5"/>
    </row>
    <row r="15" spans="1:18" ht="15.75" x14ac:dyDescent="0.25">
      <c r="A15" s="16">
        <v>0</v>
      </c>
      <c r="B15" s="17">
        <v>200</v>
      </c>
      <c r="C15" s="16">
        <v>740.3</v>
      </c>
      <c r="D15" s="13" t="s">
        <v>23</v>
      </c>
      <c r="E15" s="16">
        <v>200</v>
      </c>
      <c r="K15" s="5"/>
      <c r="L15" s="5"/>
    </row>
    <row r="16" spans="1:18" ht="15.75" x14ac:dyDescent="0.25">
      <c r="A16" s="16">
        <v>0</v>
      </c>
      <c r="B16" s="18">
        <v>200</v>
      </c>
      <c r="C16" s="16">
        <v>0</v>
      </c>
      <c r="D16" s="13" t="s">
        <v>24</v>
      </c>
      <c r="E16" s="16">
        <v>200</v>
      </c>
      <c r="K16" s="5"/>
      <c r="L16" s="5"/>
    </row>
    <row r="17" spans="1:18" ht="15.75" x14ac:dyDescent="0.25">
      <c r="A17" s="16">
        <v>70</v>
      </c>
      <c r="B17" s="17">
        <v>300</v>
      </c>
      <c r="C17" s="16">
        <v>200</v>
      </c>
      <c r="D17" s="13" t="s">
        <v>29</v>
      </c>
      <c r="E17" s="16">
        <v>300</v>
      </c>
      <c r="G17" s="15" t="s">
        <v>39</v>
      </c>
      <c r="K17" s="5"/>
      <c r="L17" s="5"/>
      <c r="N17" s="5"/>
    </row>
    <row r="18" spans="1:18" ht="15.75" x14ac:dyDescent="0.25">
      <c r="A18" s="16">
        <v>616.62</v>
      </c>
      <c r="B18" s="17">
        <v>600</v>
      </c>
      <c r="C18" s="16">
        <v>500</v>
      </c>
      <c r="D18" s="13" t="s">
        <v>36</v>
      </c>
      <c r="E18" s="16">
        <v>600</v>
      </c>
      <c r="G18" s="8"/>
      <c r="J18" s="4"/>
      <c r="K18" s="5"/>
      <c r="L18" s="5"/>
      <c r="O18" s="5"/>
    </row>
    <row r="19" spans="1:18" ht="15.75" x14ac:dyDescent="0.25">
      <c r="A19" s="16">
        <v>234</v>
      </c>
      <c r="B19" s="17">
        <v>250</v>
      </c>
      <c r="C19" s="16">
        <v>435</v>
      </c>
      <c r="D19" s="1" t="s">
        <v>12</v>
      </c>
      <c r="E19" s="16">
        <v>450</v>
      </c>
      <c r="G19" s="15"/>
      <c r="K19" s="5"/>
      <c r="L19" s="5"/>
    </row>
    <row r="20" spans="1:18" ht="15.75" x14ac:dyDescent="0.25">
      <c r="A20" s="16">
        <v>0</v>
      </c>
      <c r="B20" s="17">
        <v>500</v>
      </c>
      <c r="C20" s="16">
        <v>100</v>
      </c>
      <c r="D20" s="13" t="s">
        <v>17</v>
      </c>
      <c r="E20" s="16">
        <v>0</v>
      </c>
      <c r="G20" s="14"/>
      <c r="K20" s="5"/>
      <c r="L20" s="5"/>
      <c r="N20" s="5"/>
    </row>
    <row r="21" spans="1:18" ht="15.75" x14ac:dyDescent="0.25">
      <c r="A21" s="16">
        <v>0</v>
      </c>
      <c r="B21" s="17">
        <v>0</v>
      </c>
      <c r="C21" s="16">
        <v>0</v>
      </c>
      <c r="D21" s="1" t="s">
        <v>19</v>
      </c>
      <c r="E21" s="16">
        <v>0</v>
      </c>
      <c r="K21" s="5"/>
      <c r="L21" s="5"/>
      <c r="M21" s="5"/>
    </row>
    <row r="22" spans="1:18" ht="15.75" x14ac:dyDescent="0.25">
      <c r="A22" s="16">
        <v>197.72</v>
      </c>
      <c r="B22" s="17">
        <v>600</v>
      </c>
      <c r="C22" s="16">
        <v>450</v>
      </c>
      <c r="D22" s="13" t="s">
        <v>20</v>
      </c>
      <c r="E22" s="16">
        <v>500</v>
      </c>
      <c r="G22" s="15" t="s">
        <v>21</v>
      </c>
      <c r="K22" s="5"/>
      <c r="L22" s="5"/>
    </row>
    <row r="23" spans="1:18" ht="15.75" x14ac:dyDescent="0.25">
      <c r="A23" s="16">
        <v>273.83999999999997</v>
      </c>
      <c r="B23" s="18">
        <v>300</v>
      </c>
      <c r="C23" s="16">
        <v>300</v>
      </c>
      <c r="D23" s="13" t="s">
        <v>26</v>
      </c>
      <c r="E23" s="16">
        <v>300</v>
      </c>
      <c r="F23" s="14"/>
      <c r="K23" s="5"/>
      <c r="L23" s="5"/>
      <c r="M23" s="5"/>
    </row>
    <row r="24" spans="1:18" ht="15.75" x14ac:dyDescent="0.25">
      <c r="A24" s="16">
        <v>0</v>
      </c>
      <c r="B24" s="17">
        <v>50</v>
      </c>
      <c r="C24" s="16">
        <v>75</v>
      </c>
      <c r="D24" s="13" t="s">
        <v>28</v>
      </c>
      <c r="E24" s="16">
        <v>50</v>
      </c>
      <c r="G24" s="15" t="s">
        <v>40</v>
      </c>
      <c r="K24" s="5"/>
      <c r="L24" s="5"/>
      <c r="M24" s="5"/>
    </row>
    <row r="25" spans="1:18" ht="15.75" x14ac:dyDescent="0.25">
      <c r="A25" s="16">
        <v>50</v>
      </c>
      <c r="B25" s="18">
        <v>150</v>
      </c>
      <c r="C25" s="16">
        <v>0</v>
      </c>
      <c r="D25" s="13" t="s">
        <v>32</v>
      </c>
      <c r="E25" s="16">
        <v>500</v>
      </c>
      <c r="G25" s="15" t="s">
        <v>41</v>
      </c>
      <c r="K25" s="5"/>
      <c r="L25" s="5"/>
      <c r="M25" s="5"/>
    </row>
    <row r="26" spans="1:18" ht="15.75" x14ac:dyDescent="0.25">
      <c r="A26" s="16">
        <v>58</v>
      </c>
      <c r="B26" s="17">
        <v>200</v>
      </c>
      <c r="C26" s="16">
        <v>0</v>
      </c>
      <c r="D26" s="1" t="s">
        <v>11</v>
      </c>
      <c r="E26" s="16">
        <v>200</v>
      </c>
      <c r="K26" s="5"/>
      <c r="L26" s="5"/>
      <c r="O26" s="5"/>
    </row>
    <row r="27" spans="1:18" ht="15.75" x14ac:dyDescent="0.25">
      <c r="A27" s="16">
        <v>800</v>
      </c>
      <c r="B27" s="17">
        <v>200</v>
      </c>
      <c r="C27" s="16">
        <v>50</v>
      </c>
      <c r="D27" s="1" t="s">
        <v>6</v>
      </c>
      <c r="E27" s="16">
        <v>50</v>
      </c>
      <c r="G27" s="15" t="s">
        <v>37</v>
      </c>
      <c r="K27" s="6"/>
      <c r="L27" s="5"/>
      <c r="N27" s="6"/>
    </row>
    <row r="28" spans="1:18" ht="15.75" x14ac:dyDescent="0.25">
      <c r="A28" s="16">
        <v>242.99</v>
      </c>
      <c r="B28" s="18">
        <v>200</v>
      </c>
      <c r="C28" s="16">
        <v>700</v>
      </c>
      <c r="D28" s="13" t="s">
        <v>25</v>
      </c>
      <c r="E28" s="16">
        <v>700</v>
      </c>
      <c r="G28" s="14"/>
      <c r="K28" s="6"/>
      <c r="R28" s="6"/>
    </row>
    <row r="29" spans="1:18" ht="15.75" x14ac:dyDescent="0.25">
      <c r="A29" s="16">
        <v>2270.88</v>
      </c>
      <c r="B29" s="17">
        <v>2334.7199999999998</v>
      </c>
      <c r="C29" s="16">
        <v>2334.7600000000002</v>
      </c>
      <c r="D29" s="1" t="s">
        <v>7</v>
      </c>
      <c r="E29" s="16">
        <v>2375</v>
      </c>
      <c r="G29" s="15" t="s">
        <v>43</v>
      </c>
      <c r="K29" s="5"/>
    </row>
    <row r="30" spans="1:18" ht="15.75" x14ac:dyDescent="0.25">
      <c r="A30" s="16">
        <v>260.99</v>
      </c>
      <c r="B30" s="17">
        <v>150</v>
      </c>
      <c r="C30" s="16">
        <v>0</v>
      </c>
      <c r="D30" s="1" t="s">
        <v>18</v>
      </c>
      <c r="E30" s="16">
        <v>150</v>
      </c>
      <c r="G30" s="13"/>
      <c r="K30" s="7"/>
    </row>
    <row r="31" spans="1:18" ht="18.75" x14ac:dyDescent="0.25">
      <c r="A31" s="16">
        <v>0</v>
      </c>
      <c r="B31" s="17">
        <v>50</v>
      </c>
      <c r="C31" s="16">
        <v>70</v>
      </c>
      <c r="D31" s="1" t="s">
        <v>8</v>
      </c>
      <c r="E31" s="16">
        <v>80</v>
      </c>
      <c r="G31" s="15" t="s">
        <v>42</v>
      </c>
      <c r="K31" s="5"/>
      <c r="M31" s="11"/>
      <c r="P31" s="6"/>
    </row>
    <row r="32" spans="1:18" x14ac:dyDescent="0.25">
      <c r="A32" s="27">
        <f>SUM(A13:A31)</f>
        <v>5617.74</v>
      </c>
      <c r="B32" s="28">
        <f>SUM(B13:B31)</f>
        <v>6884.7199999999993</v>
      </c>
      <c r="C32" s="27">
        <f>SUM(C13:C31)</f>
        <v>7618.18</v>
      </c>
      <c r="D32" s="24"/>
      <c r="E32" s="28">
        <f>SUM(E13:E31)</f>
        <v>7205</v>
      </c>
    </row>
    <row r="33" spans="1:8" x14ac:dyDescent="0.25">
      <c r="A33" s="17"/>
      <c r="B33" s="17"/>
      <c r="C33" s="17"/>
      <c r="E33" s="17"/>
    </row>
    <row r="34" spans="1:8" x14ac:dyDescent="0.25">
      <c r="A34" s="16">
        <v>116.16</v>
      </c>
      <c r="B34" s="25">
        <v>200</v>
      </c>
      <c r="C34" s="16">
        <v>968.68</v>
      </c>
      <c r="D34" s="4" t="s">
        <v>16</v>
      </c>
      <c r="E34" s="30">
        <v>1200</v>
      </c>
      <c r="F34" s="4"/>
      <c r="G34" s="14" t="s">
        <v>44</v>
      </c>
      <c r="H34" s="4"/>
    </row>
    <row r="35" spans="1:8" ht="15.75" thickBot="1" x14ac:dyDescent="0.3">
      <c r="A35" s="31">
        <f>+A10-A32-A34</f>
        <v>1829.5300000000004</v>
      </c>
      <c r="B35" s="31">
        <f>B10-(B32+B34)</f>
        <v>0.28000000000065484</v>
      </c>
      <c r="C35" s="31">
        <f>C10-(C32+C34)</f>
        <v>-1002.8600000000006</v>
      </c>
      <c r="D35" s="47" t="s">
        <v>14</v>
      </c>
      <c r="E35" s="26"/>
      <c r="F35" s="4"/>
      <c r="G35" s="4"/>
      <c r="H35" s="4"/>
    </row>
    <row r="36" spans="1:8" x14ac:dyDescent="0.25">
      <c r="A36" s="26"/>
      <c r="B36" s="26"/>
      <c r="C36" s="26"/>
      <c r="D36" s="26"/>
      <c r="E36" s="26"/>
      <c r="F36" s="4"/>
      <c r="G36" s="4"/>
      <c r="H36" s="4"/>
    </row>
    <row r="37" spans="1:8" x14ac:dyDescent="0.25">
      <c r="A37" s="26"/>
      <c r="B37" s="39" t="s">
        <v>52</v>
      </c>
      <c r="C37" s="33"/>
      <c r="D37" s="33"/>
      <c r="E37" s="39" t="s">
        <v>53</v>
      </c>
      <c r="F37" s="46"/>
      <c r="G37" s="4"/>
      <c r="H37" s="4"/>
    </row>
    <row r="38" spans="1:8" x14ac:dyDescent="0.25">
      <c r="A38" s="23" t="s">
        <v>45</v>
      </c>
      <c r="B38" s="32" t="s">
        <v>45</v>
      </c>
      <c r="C38" s="33"/>
      <c r="D38" s="34" t="s">
        <v>50</v>
      </c>
      <c r="E38" s="35">
        <f>+(E10-E32-E34)*-1</f>
        <v>7835</v>
      </c>
      <c r="F38" s="46"/>
      <c r="G38" s="14" t="s">
        <v>45</v>
      </c>
    </row>
    <row r="39" spans="1:8" x14ac:dyDescent="0.25">
      <c r="A39" s="23"/>
      <c r="B39" s="32"/>
      <c r="C39" s="33"/>
      <c r="D39" s="34"/>
      <c r="E39" s="33"/>
      <c r="F39" s="46"/>
      <c r="G39" s="14"/>
    </row>
    <row r="40" spans="1:8" x14ac:dyDescent="0.25">
      <c r="A40" s="23"/>
      <c r="B40" s="36">
        <f>+B4+B5</f>
        <v>6815</v>
      </c>
      <c r="C40" s="33"/>
      <c r="D40" s="34" t="s">
        <v>51</v>
      </c>
      <c r="E40" s="35">
        <f>+E38</f>
        <v>7835</v>
      </c>
      <c r="F40" s="46"/>
      <c r="G40" s="14"/>
    </row>
    <row r="41" spans="1:8" x14ac:dyDescent="0.25">
      <c r="A41" s="23"/>
      <c r="B41" s="33"/>
      <c r="C41" s="33"/>
      <c r="D41" s="34"/>
      <c r="E41" s="33"/>
      <c r="F41" s="46"/>
      <c r="G41" s="14"/>
    </row>
    <row r="42" spans="1:8" x14ac:dyDescent="0.25">
      <c r="A42" s="23"/>
      <c r="B42" s="37">
        <v>126.03</v>
      </c>
      <c r="C42" s="33"/>
      <c r="D42" s="34" t="s">
        <v>48</v>
      </c>
      <c r="E42" s="37">
        <v>127.41</v>
      </c>
      <c r="F42" s="46"/>
      <c r="G42" s="14"/>
    </row>
    <row r="43" spans="1:8" x14ac:dyDescent="0.25">
      <c r="A43" s="21"/>
      <c r="B43" s="33"/>
      <c r="C43" s="33"/>
      <c r="D43" s="33"/>
      <c r="E43" s="33"/>
      <c r="F43" s="46"/>
      <c r="G43" s="14"/>
    </row>
    <row r="44" spans="1:8" x14ac:dyDescent="0.25">
      <c r="A44" s="10"/>
      <c r="B44" s="38">
        <v>54.07</v>
      </c>
      <c r="C44" s="33"/>
      <c r="D44" s="39" t="s">
        <v>49</v>
      </c>
      <c r="E44" s="40">
        <f>+E38/E42</f>
        <v>61.494388195589046</v>
      </c>
      <c r="F44" s="46"/>
      <c r="G44" s="14" t="s">
        <v>45</v>
      </c>
    </row>
    <row r="45" spans="1:8" x14ac:dyDescent="0.25">
      <c r="A45" s="22" t="s">
        <v>45</v>
      </c>
      <c r="B45" s="41" t="s">
        <v>45</v>
      </c>
      <c r="C45" s="42"/>
      <c r="D45" s="43" t="s">
        <v>46</v>
      </c>
      <c r="E45" s="44">
        <f>+E40/B40-1</f>
        <v>0.14966984592809984</v>
      </c>
      <c r="F45" s="46"/>
      <c r="G45" s="14" t="s">
        <v>45</v>
      </c>
      <c r="H45" s="4"/>
    </row>
    <row r="46" spans="1:8" x14ac:dyDescent="0.25">
      <c r="B46" s="45"/>
      <c r="C46" s="45"/>
      <c r="D46" s="43" t="s">
        <v>47</v>
      </c>
      <c r="E46" s="44">
        <f>+E44/B44-1</f>
        <v>0.1373106749692814</v>
      </c>
      <c r="F46" s="45"/>
    </row>
    <row r="47" spans="1:8" x14ac:dyDescent="0.25">
      <c r="E47" s="12"/>
    </row>
    <row r="48" spans="1:8" x14ac:dyDescent="0.25">
      <c r="D48" s="13" t="s">
        <v>45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2021-11-25T16:30:18Z</cp:lastPrinted>
  <dcterms:created xsi:type="dcterms:W3CDTF">2015-03-28T13:05:37Z</dcterms:created>
  <dcterms:modified xsi:type="dcterms:W3CDTF">2021-11-26T07:22:19Z</dcterms:modified>
</cp:coreProperties>
</file>